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55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<sst xmlns="http://schemas.openxmlformats.org/spreadsheetml/2006/main" count="25" uniqueCount="17">
  <si>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T1(exp)</t>
  </si>
  <si>
    <t>T2(exp)</t>
  </si>
  <si>
    <t>T3(exp)</t>
  </si>
  <si>
    <t>T4(calc)</t>
  </si>
  <si>
    <t>Table I:  T1+T2+T3=0</t>
  </si>
  <si>
    <t>X</t>
  </si>
  <si>
    <t>Y</t>
  </si>
  <si>
    <t>T3(calc)=-(T1+T2)</t>
  </si>
  <si>
    <t>Mass ( g)</t>
  </si>
  <si>
    <t>Angle (deg.)</t>
  </si>
  <si>
    <t>Magnitude (N)</t>
  </si>
  <si>
    <t>Error=| T3(exp)-T3(calc) |</t>
  </si>
  <si>
    <t>Table II:  T1+T2+T3+T4=0</t>
  </si>
  <si>
    <t>T3(calc)</t>
  </si>
  <si>
    <t>T4(exp)</t>
  </si>
  <si>
    <t>T4(calc)=-(T1+T2+T3)</t>
  </si>
  <si>
    <t>Error=| T4(exp)-T4(calc) |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</si>
</sst>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workbookViewId="0" topLeftCell="A1">
      <selection activeCell="Q19" sqref="Q19"/>
    </sheetView>
  </sheetViews>
  <sheetFormatPr defaultColWidth="9.140625" defaultRowHeight="12.75"/>
  <cols>
    <col min="1" max="1" width="17.57421875" style="0" customWidth="1"/>
    <col min="5" max="5" width="9.28125" style="0" customWidth="1"/>
    <col min="6" max="6" width="10.421875" style="0" customWidth="1"/>
  </cols>
  <sheetData>
    <row r="3" ht="12.75">
      <c r="B3" t="s">
        <v>4</v>
      </c>
    </row>
    <row r="4" ht="12.75">
      <c r="E4" t="s">
        <v>7</v>
      </c>
    </row>
    <row r="5" spans="2:6" ht="12.75">
      <c r="B5" t="s">
        <v>0</v>
      </c>
      <c r="C5" t="s">
        <v>1</v>
      </c>
      <c r="D5" t="s">
        <v>2</v>
      </c>
      <c r="E5" t="s">
        <v>13</v>
      </c>
      <c r="F5" t="s">
        <v>11</v>
      </c>
    </row>
    <row r="6" spans="1:4" ht="12.75">
      <c r="A6" t="s">
        <v>8</v>
      </c>
      <c r="B6">
        <v>100</v>
      </c>
      <c r="C6">
        <v>100</v>
      </c>
      <c r="D6">
        <v>141</v>
      </c>
    </row>
    <row r="7" spans="1:7" ht="12.75">
      <c r="A7" t="s">
        <v>9</v>
      </c>
      <c r="B7" s="2">
        <v>0</v>
      </c>
      <c r="C7" s="2">
        <v>90</v>
      </c>
      <c r="D7" s="2">
        <v>225</v>
      </c>
      <c r="E7" s="2">
        <f>IF(DEGREES(ATAN2(E9,E10))&lt;0,360+DEGREES(ATAN2(E9,E10)),DEGREES(ATAN2(E9,E10)))</f>
        <v>225</v>
      </c>
      <c r="F7" s="2">
        <f>ABS(E7-D7)</f>
        <v>0</v>
      </c>
      <c r="G7" s="2">
        <f>100*ABS(F7/E7)</f>
        <v>0</v>
      </c>
    </row>
    <row r="8" spans="1:7" ht="12.75">
      <c r="A8" t="s">
        <v>10</v>
      </c>
      <c r="B8" s="1">
        <f>9.81*B6/1000</f>
        <v>0.981</v>
      </c>
      <c r="C8" s="1">
        <f>9.81*C6/1000</f>
        <v>0.981</v>
      </c>
      <c r="D8" s="1">
        <f>9.81*D6/1000</f>
        <v>1.38321</v>
      </c>
      <c r="E8" s="1">
        <f>SQRT(E9*E9+E10*E10)</f>
        <v>1.3873435046880063</v>
      </c>
      <c r="F8" s="1">
        <f>ABS(E8-D8)</f>
        <v>0.004133504688006218</v>
      </c>
      <c r="G8" s="1">
        <f>100*ABS(F8/E8)</f>
        <v>0.29794385269679724</v>
      </c>
    </row>
    <row r="9" spans="1:7" ht="12.75">
      <c r="A9" t="s">
        <v>5</v>
      </c>
      <c r="B9" s="1">
        <f>B8*COS(RADIANS(B7))</f>
        <v>0.981</v>
      </c>
      <c r="C9" s="1">
        <f>C8*COS(RADIANS(C7))</f>
        <v>6.009353171326781E-17</v>
      </c>
      <c r="D9" s="1">
        <f>D8*COS(RADIANS(D7))</f>
        <v>-0.9780771708050446</v>
      </c>
      <c r="E9" s="1">
        <f>-(B9+C9)</f>
        <v>-0.9810000000000001</v>
      </c>
      <c r="F9" s="1">
        <f>ABS(E9-D9)</f>
        <v>0.0029228291949554563</v>
      </c>
      <c r="G9" s="1">
        <f>100*ABS(F9/E9)</f>
        <v>0.29794385269678453</v>
      </c>
    </row>
    <row r="10" spans="1:7" ht="12.75">
      <c r="A10" t="s">
        <v>6</v>
      </c>
      <c r="B10" s="1">
        <f>B8*SIN(RADIANS(B7))</f>
        <v>0</v>
      </c>
      <c r="C10" s="1">
        <f>C8*SIN(RADIANS(C7))</f>
        <v>0.981</v>
      </c>
      <c r="D10" s="1">
        <f>D8*SIN(RADIANS(D7))</f>
        <v>-0.9780771708050443</v>
      </c>
      <c r="E10" s="1">
        <f>-(B10+C10)</f>
        <v>-0.981</v>
      </c>
      <c r="F10" s="1">
        <f>ABS(E10-D10)</f>
        <v>0.0029228291949556784</v>
      </c>
      <c r="G10" s="1">
        <f>100*ABS(F10/E10)</f>
        <v>0.2979438526968072</v>
      </c>
    </row>
    <row r="15" ht="12.75">
      <c r="B15" t="s">
        <v>12</v>
      </c>
    </row>
    <row r="16" ht="12.75">
      <c r="F16" t="s">
        <v>15</v>
      </c>
    </row>
    <row r="17" spans="2:7" ht="12.75">
      <c r="B17" t="s">
        <v>0</v>
      </c>
      <c r="C17" t="s">
        <v>1</v>
      </c>
      <c r="D17" t="s">
        <v>2</v>
      </c>
      <c r="E17" t="s">
        <v>14</v>
      </c>
      <c r="F17" t="s">
        <v>3</v>
      </c>
      <c r="G17" t="s">
        <v>16</v>
      </c>
    </row>
    <row r="18" spans="1:2" ht="12.75">
      <c r="A18" t="s">
        <v>8</v>
      </c>
      <c r="B18">
        <v>100</v>
      </c>
    </row>
    <row r="19" spans="1:8" ht="12.75">
      <c r="A19" t="s">
        <v>9</v>
      </c>
      <c r="B19" s="2">
        <v>30</v>
      </c>
      <c r="C19" s="2"/>
      <c r="D19" s="2"/>
      <c r="E19" s="2"/>
      <c r="F19" s="2">
        <f>IF(DEGREES(ATAN2(F21,F22))&lt;0,360+DEGREES(ATAN2(F21,F22)),DEGREES(ATAN2(F21,F22)))</f>
        <v>210</v>
      </c>
      <c r="G19" s="2">
        <f>ABS(F19-E19)</f>
        <v>210</v>
      </c>
      <c r="H19" s="2">
        <f>ABS(100*G19/F19)</f>
        <v>100</v>
      </c>
    </row>
    <row r="20" spans="1:8" ht="12.75">
      <c r="A20" t="s">
        <v>10</v>
      </c>
      <c r="B20" s="1">
        <f>B18*9.81/1000</f>
        <v>0.981</v>
      </c>
      <c r="C20" s="1">
        <f>C18*9.81/1000</f>
        <v>0</v>
      </c>
      <c r="D20" s="1">
        <f>D18*9.81/1000</f>
        <v>0</v>
      </c>
      <c r="E20" s="1">
        <f>E18*9.81/1000</f>
        <v>0</v>
      </c>
      <c r="F20" s="1">
        <f>SQRT(F21*F21+F22*F22)</f>
        <v>0.981</v>
      </c>
      <c r="G20" s="1">
        <f>ABS(F20-E20)</f>
        <v>0.981</v>
      </c>
      <c r="H20" s="2">
        <f>ABS(100*G20/F20)</f>
        <v>100</v>
      </c>
    </row>
    <row r="21" spans="1:8" ht="12.75">
      <c r="A21" t="s">
        <v>5</v>
      </c>
      <c r="B21" s="1">
        <f>B20*COS(RADIANS(B19))</f>
        <v>0.8495709211125344</v>
      </c>
      <c r="C21" s="1">
        <f>C20*COS(RADIANS(C19))</f>
        <v>0</v>
      </c>
      <c r="D21" s="1">
        <f>D20*COS(RADIANS(D19))</f>
        <v>0</v>
      </c>
      <c r="E21" s="1">
        <f>E20*COS(RADIANS(E19))</f>
        <v>0</v>
      </c>
      <c r="F21" s="1">
        <f>-(B21+C21+D21)</f>
        <v>-0.8495709211125344</v>
      </c>
      <c r="G21" s="1">
        <f>ABS(F21-E21)</f>
        <v>0.8495709211125344</v>
      </c>
      <c r="H21" s="2">
        <f>ABS(100*G21/F21)</f>
        <v>100</v>
      </c>
    </row>
    <row r="22" spans="1:8" ht="12.75">
      <c r="A22" t="s">
        <v>6</v>
      </c>
      <c r="B22" s="1">
        <f>B20*SIN(RADIANS(B19))</f>
        <v>0.49049999999999994</v>
      </c>
      <c r="C22" s="1">
        <f>C20*SIN(RADIANS(C19))</f>
        <v>0</v>
      </c>
      <c r="D22" s="1">
        <f>D20*SIN(RADIANS(D19))</f>
        <v>0</v>
      </c>
      <c r="E22" s="1">
        <f>E20*SIN(RADIANS(E19))</f>
        <v>0</v>
      </c>
      <c r="F22" s="1">
        <f>-(B22+C22+D22)</f>
        <v>-0.49049999999999994</v>
      </c>
      <c r="G22" s="1">
        <f>ABS(F22-E22)</f>
        <v>0.49049999999999994</v>
      </c>
      <c r="H22" s="2">
        <f>ABS(100*G22/F22)</f>
        <v>100.00000000000001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teach/Phys2011/notes/Lab 3.xls</dc:title>
  <dc:subject/>
  <dc:creator>Home</dc:creator>
  <cp:keywords/>
  <dc:description/>
  <cp:lastModifiedBy>Home</cp:lastModifiedBy>
  <dcterms:created xsi:type="dcterms:W3CDTF">2007-02-25T20:02:40Z</dcterms:created>
  <dcterms:modified xsi:type="dcterms:W3CDTF">2007-02-25T21:05:40Z</dcterms:modified>
  <cp:category/>
  <cp:version/>
  <cp:contentType/>
  <cp:contentStatus/>
</cp:coreProperties>
</file>